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05"/>
  </bookViews>
  <sheets>
    <sheet name="оприлюд.ГВП бо,ін,відм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LastItem">[2]Лист1!$A$1</definedName>
    <definedName name="ShowFil">[2]!ShowFil</definedName>
    <definedName name="st" localSheetId="0">#REF!</definedName>
    <definedName name="st">#REF!</definedName>
    <definedName name="АвтоподборВС" localSheetId="0">#REF!</definedName>
    <definedName name="АвтоподборВС">#REF!</definedName>
    <definedName name="автрп" localSheetId="0">#REF!</definedName>
    <definedName name="автрп">#REF!</definedName>
    <definedName name="Безраб" localSheetId="0">#REF!</definedName>
    <definedName name="Безраб">#REF!</definedName>
    <definedName name="вп" localSheetId="0">'[4]Вхідні дані'!#REF!</definedName>
    <definedName name="вп">'[4]Вхідні дані'!#REF!</definedName>
    <definedName name="Встав">[5]Коригування!$W$9:$W$2131,[5]Коригування!$AF$9:$AH$2131,[5]Коригування!$AM$9:$AM$2131,[5]Коригування!$AO$9:$AO$2131,[5]Коригування!$AQ$9:$AQ$2131,[5]Коригування!$AU$9:$AU$2131,[5]Коригування!$AW$9:$AW$2131+[5]Коригування!$AY$9:$BD$2131,[5]Коригування!$BG$9:$BP$2131,[5]Коригування!$BY$9:$BY$2131,[5]Коригування!$CF$9:$CG$2131,[5]Коригування!$CJ$9:$CO$2131,[5]Коригування!$CX$9:$CY$2131,[5]Коригування!$DB$9:$DC$2131,[5]Коригування!$DJ$9:$DJ$2131,[5]Коригування!$DL$9:$DM$2131,[5]Коригування!$DO$9:$DO$2131,[5]Коригування!$DT$9:$DT$2131</definedName>
    <definedName name="гокн" localSheetId="0">#REF!</definedName>
    <definedName name="гокн">#REF!</definedName>
    <definedName name="грн" localSheetId="0">#REF!</definedName>
    <definedName name="грн">#REF!</definedName>
    <definedName name="Данньшина__10а">'[6]Вихідні дані'!$G$7:$G$33</definedName>
    <definedName name="Доро" localSheetId="0">#REF!</definedName>
    <definedName name="Доро">#REF!</definedName>
    <definedName name="и" localSheetId="0">#REF!</definedName>
    <definedName name="и">#REF!</definedName>
    <definedName name="ии" localSheetId="0">#REF!</definedName>
    <definedName name="ии">#REF!</definedName>
    <definedName name="Инно" localSheetId="0">#REF!</definedName>
    <definedName name="Инно">#REF!</definedName>
    <definedName name="ккк" localSheetId="0">#REF!</definedName>
    <definedName name="ккк">#REF!</definedName>
    <definedName name="лл" localSheetId="0">'[4]Вхідні дані'!#REF!</definedName>
    <definedName name="лл">'[4]Вхідні дані'!#REF!</definedName>
    <definedName name="Мой_лист">MID(CELL("имяфайла",[7]База!$E$1),SEARCH("[",CELL("имяфайла",[7]База!$E$1)),256)&amp;"!"</definedName>
    <definedName name="Накоп" localSheetId="0">#REF!</definedName>
    <definedName name="Накоп">#REF!</definedName>
    <definedName name="НДС" localSheetId="0">#REF!</definedName>
    <definedName name="НДС">#REF!</definedName>
    <definedName name="облік">[8]скрыть!$D$4:$D$6</definedName>
    <definedName name="облікГВП">[8]скрыть!$G$4:$G$6</definedName>
    <definedName name="Од" localSheetId="0">#REF!</definedName>
    <definedName name="Од">#REF!</definedName>
    <definedName name="Од_Б" localSheetId="0">#REF!</definedName>
    <definedName name="Од_Б">#REF!</definedName>
    <definedName name="Од_БI" localSheetId="0">#REF!</definedName>
    <definedName name="Од_БI">#REF!</definedName>
    <definedName name="Од_І" localSheetId="0">#REF!</definedName>
    <definedName name="Од_І">#REF!</definedName>
    <definedName name="Од_Н" localSheetId="0">#REF!</definedName>
    <definedName name="Од_Н">#REF!</definedName>
    <definedName name="отклонение">'[4]Вхідні дані'!#REF!</definedName>
    <definedName name="Отсорт_Д_СВ" localSheetId="0">#REF!</definedName>
    <definedName name="Отсорт_Д_СВ">#REF!</definedName>
    <definedName name="павт" localSheetId="0">#REF!</definedName>
    <definedName name="павт">#REF!</definedName>
    <definedName name="пвт" localSheetId="0">'[4]Вхідні дані'!#REF!</definedName>
    <definedName name="пвт">'[4]Вхідні дані'!#REF!</definedName>
    <definedName name="пдв">'[4]Вхідні дані'!#REF!</definedName>
    <definedName name="Пенс" localSheetId="0">#REF!</definedName>
    <definedName name="Пенс">#REF!</definedName>
    <definedName name="поверхи">[8]скрыть!$B$4:$B$9</definedName>
    <definedName name="ппп" localSheetId="0">#REF!</definedName>
    <definedName name="ппп">#REF!</definedName>
    <definedName name="пт" localSheetId="0">#REF!</definedName>
    <definedName name="пт">#REF!</definedName>
    <definedName name="РЕГ" localSheetId="0">#REF!</definedName>
    <definedName name="РЕГ">#REF!</definedName>
    <definedName name="Регіон" localSheetId="0">#REF!</definedName>
    <definedName name="Регіон">#REF!</definedName>
    <definedName name="рр" localSheetId="0">#REF!</definedName>
    <definedName name="рр">#REF!</definedName>
    <definedName name="Соц" localSheetId="0">#REF!</definedName>
    <definedName name="Соц">#REF!</definedName>
    <definedName name="Список_компах" localSheetId="0">OFFSET(#REF!,,,COUNTA(#REF!),1)</definedName>
    <definedName name="Список_компах">OFFSET(#REF!,,,COUNTA(#REF!),1)</definedName>
    <definedName name="Тело_СТ" localSheetId="0">#REF!</definedName>
    <definedName name="Тело_СТ">#REF!</definedName>
    <definedName name="Уз" localSheetId="0">#REF!</definedName>
    <definedName name="Уз">#REF!</definedName>
    <definedName name="Уз_б" localSheetId="0">#REF!</definedName>
    <definedName name="Уз_б">#REF!</definedName>
    <definedName name="Уз_і" localSheetId="0">#REF!</definedName>
    <definedName name="Уз_і">#REF!</definedName>
    <definedName name="Уз_н" localSheetId="0">#REF!</definedName>
    <definedName name="Уз_н">#REF!</definedName>
    <definedName name="Уп" localSheetId="0">#REF!</definedName>
    <definedName name="Уп">#REF!</definedName>
    <definedName name="Уп_б" localSheetId="0">#REF!</definedName>
    <definedName name="Уп_б">#REF!</definedName>
    <definedName name="Уп_і" localSheetId="0">#REF!</definedName>
    <definedName name="Уп_і">#REF!</definedName>
    <definedName name="Уп_н" localSheetId="0">#REF!</definedName>
    <definedName name="Уп_н">#REF!</definedName>
    <definedName name="УХ" localSheetId="0">#REF!</definedName>
    <definedName name="УХ">#REF!</definedName>
    <definedName name="ухват" localSheetId="0">#REF!</definedName>
    <definedName name="ухват">#REF!</definedName>
    <definedName name="філії">[9]Лист1!$C$4:$C$11</definedName>
    <definedName name="чапельник" localSheetId="0">#REF!</definedName>
    <definedName name="чапельник">#REF!</definedName>
    <definedName name="чатр" localSheetId="0">#REF!</definedName>
    <definedName name="чатр">#REF!</definedName>
    <definedName name="Черта" localSheetId="0">#REF!</definedName>
    <definedName name="Черта">#REF!</definedName>
    <definedName name="яя" localSheetId="0">'[4]Вхідні дані'!#REF!</definedName>
    <definedName name="яя">'[4]Вхідні дані'!#REF!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D27" i="1"/>
  <c r="F18" i="1"/>
  <c r="D18" i="1"/>
  <c r="F17" i="1"/>
  <c r="D17" i="1"/>
  <c r="F16" i="1"/>
  <c r="D16" i="1"/>
  <c r="F15" i="1"/>
  <c r="D15" i="1"/>
  <c r="F14" i="1"/>
  <c r="D14" i="1"/>
  <c r="E13" i="1"/>
  <c r="E19" i="1" s="1"/>
  <c r="F20" i="1" s="1"/>
  <c r="F21" i="1" s="1"/>
  <c r="C13" i="1"/>
  <c r="D13" i="1" s="1"/>
  <c r="E12" i="1"/>
  <c r="F12" i="1" s="1"/>
  <c r="C12" i="1"/>
  <c r="D12" i="1" s="1"/>
  <c r="E11" i="1"/>
  <c r="F11" i="1" s="1"/>
  <c r="C11" i="1"/>
  <c r="D11" i="1" s="1"/>
  <c r="F9" i="1"/>
  <c r="E9" i="1"/>
  <c r="C19" i="1" l="1"/>
  <c r="D20" i="1" s="1"/>
  <c r="D21" i="1" s="1"/>
  <c r="F13" i="1"/>
</calcChain>
</file>

<file path=xl/sharedStrings.xml><?xml version="1.0" encoding="utf-8"?>
<sst xmlns="http://schemas.openxmlformats.org/spreadsheetml/2006/main" count="41" uniqueCount="34">
  <si>
    <t>Розрахунок проекту тарифу на послуги з централізованого постачання гарячої води, для приготування якої  використовується теплова енергія, вироблена на установках з використанням альтернативних джерел енергії для потреб бюджетних установ та інших споживачів</t>
  </si>
  <si>
    <t>ДКП "Луцьктепло"</t>
  </si>
  <si>
    <t>(найменування виконавця послуг)</t>
  </si>
  <si>
    <t>№ з/п</t>
  </si>
  <si>
    <t>Назва показника</t>
  </si>
  <si>
    <t>послуга з централізованого постачання гарячої води</t>
  </si>
  <si>
    <t>для бюджетних установ</t>
  </si>
  <si>
    <t>для інших споживачів</t>
  </si>
  <si>
    <t>тис.грн</t>
  </si>
  <si>
    <t xml:space="preserve"> грн/куб.м</t>
  </si>
  <si>
    <t>1</t>
  </si>
  <si>
    <t>Собівартості теплової енергії, врахована у встановлених тарифах на теплову енергію</t>
  </si>
  <si>
    <t>2</t>
  </si>
  <si>
    <t>Витрати на придбання води для послуги з централізованого постачання гарячої води</t>
  </si>
  <si>
    <t>3</t>
  </si>
  <si>
    <t>Решта витрат (звв та адмін)</t>
  </si>
  <si>
    <t>4</t>
  </si>
  <si>
    <t>Розрахунковий прибуток, усього, у тому числі:</t>
  </si>
  <si>
    <t>4.2</t>
  </si>
  <si>
    <t>плановий прибуток на послуги з централізованого постачання гарячої води</t>
  </si>
  <si>
    <t>4.3</t>
  </si>
  <si>
    <t>податок на прибуток</t>
  </si>
  <si>
    <t>5</t>
  </si>
  <si>
    <t>Усього витрат</t>
  </si>
  <si>
    <t>Витрати на покриття втрат у тарифі на теплову енергію</t>
  </si>
  <si>
    <t>6</t>
  </si>
  <si>
    <t>Х</t>
  </si>
  <si>
    <t>7</t>
  </si>
  <si>
    <t>Плановані тарифи на послуги з централізованого постачання гарячої води, без ПДВ</t>
  </si>
  <si>
    <t>Плановані тарифи на послуги з централізованого постачання гарячої води, з ПДВ</t>
  </si>
  <si>
    <t xml:space="preserve">Директор </t>
  </si>
  <si>
    <t>В.А.Малютіна</t>
  </si>
  <si>
    <t>Начальник ПЕВ</t>
  </si>
  <si>
    <t xml:space="preserve">Ю.В. Міщук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</si>
</sst>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 applyProtection="1">
      <alignment horizontal="center" wrapText="1"/>
    </xf>
    <xf numFmtId="0" fontId="1" fillId="0" borderId="0" xfId="1"/>
    <xf numFmtId="0" fontId="3" fillId="0" borderId="0" xfId="1" applyFo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 vertical="top"/>
    </xf>
    <xf numFmtId="0" fontId="4" fillId="0" borderId="0" xfId="1" applyFont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2" borderId="0" xfId="1" applyFont="1" applyFill="1" applyBorder="1" applyAlignment="1" applyProtection="1">
      <alignment horizontal="center"/>
    </xf>
    <xf numFmtId="0" fontId="1" fillId="2" borderId="0" xfId="1" applyFill="1"/>
    <xf numFmtId="0" fontId="3" fillId="2" borderId="0" xfId="1" applyFont="1" applyFill="1" applyAlignment="1" applyProtection="1">
      <alignment horizontal="right"/>
    </xf>
    <xf numFmtId="0" fontId="6" fillId="0" borderId="1" xfId="1" applyFont="1" applyBorder="1" applyAlignment="1" applyProtection="1">
      <alignment horizontal="center" vertical="top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49" fontId="6" fillId="2" borderId="1" xfId="1" applyNumberFormat="1" applyFont="1" applyFill="1" applyBorder="1" applyAlignment="1" applyProtection="1">
      <alignment horizontal="right" vertical="top"/>
    </xf>
    <xf numFmtId="0" fontId="6" fillId="2" borderId="1" xfId="1" applyFont="1" applyFill="1" applyBorder="1" applyAlignment="1" applyProtection="1">
      <alignment wrapText="1"/>
    </xf>
    <xf numFmtId="2" fontId="6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49" fontId="6" fillId="2" borderId="1" xfId="1" applyNumberFormat="1" applyFont="1" applyFill="1" applyBorder="1" applyAlignment="1" applyProtection="1">
      <alignment horizontal="right"/>
    </xf>
    <xf numFmtId="2" fontId="6" fillId="2" borderId="1" xfId="1" applyNumberFormat="1" applyFont="1" applyFill="1" applyBorder="1" applyAlignment="1" applyProtection="1">
      <alignment horizontal="center"/>
    </xf>
    <xf numFmtId="0" fontId="8" fillId="0" borderId="1" xfId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right"/>
    </xf>
    <xf numFmtId="2" fontId="9" fillId="2" borderId="1" xfId="1" applyNumberFormat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right"/>
    </xf>
    <xf numFmtId="0" fontId="6" fillId="0" borderId="0" xfId="1" applyFont="1" applyAlignment="1" applyProtection="1">
      <alignment wrapText="1"/>
    </xf>
    <xf numFmtId="0" fontId="6" fillId="2" borderId="0" xfId="1" applyFont="1" applyFill="1" applyProtection="1"/>
    <xf numFmtId="0" fontId="10" fillId="0" borderId="0" xfId="1" applyFont="1" applyAlignment="1" applyProtection="1">
      <alignment horizontal="left" vertical="center"/>
      <protection locked="0"/>
    </xf>
    <xf numFmtId="0" fontId="10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/>
    </xf>
    <xf numFmtId="0" fontId="6" fillId="0" borderId="0" xfId="1" applyFont="1" applyProtection="1"/>
    <xf numFmtId="0" fontId="11" fillId="2" borderId="0" xfId="1" applyFont="1" applyFill="1" applyBorder="1" applyAlignment="1" applyProtection="1">
      <alignment horizontal="center" vertical="top" wrapText="1"/>
      <protection locked="0"/>
    </xf>
    <xf numFmtId="49" fontId="10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/>
    </xf>
    <xf numFmtId="4" fontId="1" fillId="2" borderId="0" xfId="1" applyNumberFormat="1" applyFill="1"/>
    <xf numFmtId="2" fontId="1" fillId="2" borderId="0" xfId="1" applyNumberFormat="1" applyFill="1"/>
  </cellXfs>
  <cellStyles count="2">
    <cellStyle name="Обычный" xfId="0" builtinId="0"/>
    <cellStyle name="Обычный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2;&#1077;&#1088;&#1077;&#1078;&#1072;\&#1055;&#1083;&#1072;&#1085;&#1086;&#1074;&#1080;&#1081;\&#1084;&#1086;&#1103;\&#1058;&#1072;&#1088;&#1080;&#1092;&#1080;%202019\&#1058;&#1074;&#1077;&#1088;&#1076;&#1086;&#1087;&#1072;&#1083;&#1080;&#1074;&#1085;&#1072;%20&#1041;&#1086;&#1078;&#1077;&#1085;&#1082;&#1072;\&#1058;&#1072;&#1088;&#1080;&#1092;%20&#1090;&#1074;&#1077;&#1088;&#1076;&#1077;%20&#1087;&#1072;&#1083;&#1080;&#1074;&#1086;%20(&#1074;%20&#1052;&#1056;)%2005.05.2019%20&#11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Ariadna\Sum_po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2;&#1077;&#1088;&#1077;&#1078;&#1072;\&#1055;&#1083;&#1072;&#1085;&#1086;&#1074;&#1080;&#1081;\&#1084;&#1086;&#1103;\&#1058;&#1072;&#1088;&#1080;&#1092;&#1080;%202019\&#1050;&#1086;&#1087;&#1080;&#1103;%20&#1074;&#1080;&#1090;&#1088;&#1072;&#1090;&#1080;%20&#1085;&#1072;%20&#1090;&#1072;&#1088;&#1080;&#1092;%202019%20&#1085;&#1086;&#1074;&#1072;%20&#1092;&#1086;&#1088;&#1084;&#1072;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MyDocs\&#1082;&#1072;&#1093;&#1086;&#1074;&#1082;&#1072;\Tarif_Teplo_Shablon_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user\Desktop\&#1055;&#1083;&#1072;&#1085;%202012%20-%20&#1076;&#1083;&#1103;%20&#1045;&#1042;\&#1056;&#1086;&#1079;&#1088;&#1072;&#1093;&#1091;&#1085;&#1086;&#1082;%20&#1074;&#1080;&#1082;&#1080;&#1076;&#1110;&#1074;%20&#1082;&#1086;&#1090;&#1077;&#1083;&#1100;&#1085;&#1103;&#1084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зрахунок тарифів ТЕ"/>
      <sheetName val="оприлюд.ГВП нас,ЦО"/>
      <sheetName val="Тариф ГВП нас"/>
      <sheetName val="оприлюд.ГВП бо,ін,відм2"/>
      <sheetName val="Тариф ГВП БО"/>
      <sheetName val="Тариф ГВП інші"/>
      <sheetName val="Тариф (кошторис)"/>
      <sheetName val="газТЕ нас діюч"/>
      <sheetName val="газТЕ бо діюч"/>
      <sheetName val="ТЕ інші діюч"/>
      <sheetName val="ГВП нас діюч"/>
      <sheetName val="ГВП БО діюч"/>
      <sheetName val="ГВП інші діюч"/>
      <sheetName val="паливо"/>
      <sheetName val="електроенергія"/>
      <sheetName val="вода"/>
      <sheetName val="витрати на запчастини"/>
      <sheetName val="хімматеріали"/>
      <sheetName val="Лист3"/>
      <sheetName val="заробітна плата"/>
      <sheetName val="інші витрати"/>
      <sheetName val="період медогляд"/>
      <sheetName val="спецодяг, зіз"/>
      <sheetName val="мило"/>
    </sheetNames>
    <sheetDataSet>
      <sheetData sheetId="0"/>
      <sheetData sheetId="1"/>
      <sheetData sheetId="2"/>
      <sheetData sheetId="3"/>
      <sheetData sheetId="4">
        <row r="10">
          <cell r="D10">
            <v>364929.37650000001</v>
          </cell>
        </row>
        <row r="13">
          <cell r="D13">
            <v>5399.21</v>
          </cell>
        </row>
        <row r="16">
          <cell r="D16">
            <v>30451.544399999999</v>
          </cell>
        </row>
        <row r="18">
          <cell r="D18">
            <v>29.550006826578525</v>
          </cell>
        </row>
        <row r="20">
          <cell r="D20">
            <v>287.10386587276821</v>
          </cell>
        </row>
      </sheetData>
      <sheetData sheetId="5">
        <row r="10">
          <cell r="D10">
            <v>24316.36621481174</v>
          </cell>
        </row>
        <row r="13">
          <cell r="D13">
            <v>310.83</v>
          </cell>
        </row>
        <row r="16">
          <cell r="D16">
            <v>1753.0811999999999</v>
          </cell>
        </row>
        <row r="18">
          <cell r="D18">
            <v>1.9684092143272143</v>
          </cell>
        </row>
        <row r="20">
          <cell r="D20">
            <v>19.124797444872847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Структура по елементах"/>
      <sheetName val="Річний план ТЕ"/>
      <sheetName val="Загальновиробничі (2)"/>
      <sheetName val="ЗВВ на збут"/>
      <sheetName val="Адмін."/>
      <sheetName val="Адмін на збут"/>
      <sheetName val="витрати на збут"/>
      <sheetName val="1.1.6Матеріали, запчастини"/>
      <sheetName val="1.3.3.інші прямі витрати"/>
      <sheetName val="відсотки на ін.пр. рахунок"/>
      <sheetName val="Прибуток і ПП"/>
      <sheetName val="розрах втрат листопад"/>
      <sheetName val="втрати по газу"/>
      <sheetName val="виробництво"/>
      <sheetName val="транспортування"/>
      <sheetName val="постачання"/>
      <sheetName val="Зведений тариф"/>
      <sheetName val="те нас"/>
      <sheetName val="те бо"/>
      <sheetName val="те інші"/>
      <sheetName val="те релігія"/>
      <sheetName val="оприлюд.ТЕ1"/>
      <sheetName val="оприлюд.ГВП бо,ін,відм2"/>
      <sheetName val="оприлюд.ГВП нас,ЦО"/>
      <sheetName val="скороч тарифи на те"/>
      <sheetName val="порів-ня діючих-проекту тарифів"/>
      <sheetName val="вих.дані на гвп нас"/>
      <sheetName val="вих.дані опал нас"/>
      <sheetName val="тариф нас оп+гвп"/>
      <sheetName val="тариф ГВП нас"/>
      <sheetName val="тариф опал нас"/>
      <sheetName val="вих.дані гвп відом.бо.ін"/>
      <sheetName val="тариф ГВП відомче"/>
      <sheetName val="тариф ГВП БО"/>
      <sheetName val="тариф ГВП інші"/>
      <sheetName val="тариф ГВП від.бо.ін"/>
      <sheetName val="Паливо"/>
      <sheetName val="Покупне тепло"/>
      <sheetName val="АМОРТИЗАЦІЯ ЗВЕДЕНА "/>
      <sheetName val="ФОП"/>
      <sheetName val="Загальна ее 2019 р"/>
      <sheetName val="ел.ен. заг. по ліценз вид 2019"/>
      <sheetName val="Матеріали на рем госп спос"/>
      <sheetName val="Витр на рем підрядн спос"/>
      <sheetName val="Водопост та вововідвед 2019"/>
      <sheetName val="вода звед 2019"/>
      <sheetName val="вода для ГВП"/>
      <sheetName val="земельний податок"/>
      <sheetName val="ПММ зведений розрахунок"/>
      <sheetName val="податок на воду1"/>
      <sheetName val="Хімматеріали"/>
      <sheetName val="Зведена повірка"/>
      <sheetName val="Повірка прил вузла обліку газу"/>
      <sheetName val="повірка Метрол.служба"/>
      <sheetName val="повірка газліч"/>
      <sheetName val="повірка ліч квартир(дах) ТЕ"/>
      <sheetName val="Повірка загальнобуд ТЕ"/>
      <sheetName val="Повірка кварт."/>
      <sheetName val="повірка теплоліч"/>
      <sheetName val="перелік теплоліч"/>
      <sheetName val=" повірка ЗВТ хімслужби"/>
      <sheetName val="перевірка підз. газопров."/>
      <sheetName val="паспортизація цегляних дим.труб"/>
      <sheetName val="Крани"/>
      <sheetName val="котли"/>
      <sheetName val="Причіпи"/>
      <sheetName val="паспортизація будівель"/>
      <sheetName val="Пожежна безпека "/>
      <sheetName val="охорона приміщень"/>
      <sheetName val="Сигнальна кнопка"/>
      <sheetName val="Вивіз сміття та тпв"/>
      <sheetName val="Всього витрати на звязок"/>
      <sheetName val="Київтар"/>
      <sheetName val="МТС"/>
      <sheetName val="Інтер. Тел."/>
      <sheetName val="Укртелеком "/>
      <sheetName val="Мобільний корпор"/>
      <sheetName val="ВТВ"/>
      <sheetName val="витрати на проїзд "/>
      <sheetName val="Техогляд транспорту"/>
      <sheetName val="страхування"/>
      <sheetName val="Страхування водозабору"/>
      <sheetName val="опосвідчення балонів "/>
      <sheetName val="Медикаменти"/>
      <sheetName val="Мило"/>
      <sheetName val="Молоко"/>
      <sheetName val="спецодяг в-во"/>
      <sheetName val="спецодяг трансп-ня"/>
      <sheetName val="спецодяг адмін"/>
      <sheetName val="спецодяг ЗВВ"/>
      <sheetName val="спецодяг повірка ліч"/>
      <sheetName val="Медогляд Зведені кошт"/>
      <sheetName val="медогляд період"/>
      <sheetName val="навчання ох. пр. Адмін."/>
      <sheetName val="навчання ох пр Виробництво ТЕ"/>
      <sheetName val="навчання ох пр ТТЕ"/>
      <sheetName val="навч.ох.прПерсон.задіян у послу"/>
      <sheetName val="навчання ох. пр.Повірка ліч"/>
      <sheetName val="навчанняз цив.захисту"/>
      <sheetName val="навч з пожеж.безпеки"/>
      <sheetName val="атестація робочих місць 2019 р"/>
      <sheetName val="Атестація лабораторій"/>
      <sheetName val="поштові витрати"/>
      <sheetName val="Канцтовари"/>
      <sheetName val="Періодичні видання"/>
      <sheetName val="Звед стор організ"/>
      <sheetName val="Зведена ох.праці"/>
      <sheetName val="оплата на спец.рах (2)"/>
      <sheetName val="РКО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4">
          <cell r="G14">
            <v>83.670400901447749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Обсяги послуг_навантаж"/>
      <sheetName val="Тариф_опал_ГВП"/>
      <sheetName val="Проект доходів"/>
      <sheetName val="Повна собівартість"/>
      <sheetName val="Прямі"/>
      <sheetName val="Загальновиробничі"/>
      <sheetName val="Адміністративні"/>
      <sheetName val="Збут"/>
      <sheetName val="Інші_операц"/>
      <sheetName val="Паливо"/>
      <sheetName val="Електр_енерг"/>
      <sheetName val="ПММ"/>
      <sheetName val="Вода_Водовід"/>
      <sheetName val="Мат_витр"/>
      <sheetName val="Охорон_ прац"/>
      <sheetName val="Амортизац_2006"/>
      <sheetName val="Амортизац_2007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Фін_витр (2)"/>
      <sheetName val="Ремон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и розрахунку"/>
      <sheetName val="дахові котельні"/>
      <sheetName val="Вихідні дані"/>
      <sheetName val="Лист3"/>
      <sheetName val="Лист5"/>
      <sheetName val="Лист4"/>
      <sheetName val="відходи"/>
    </sheetNames>
    <sheetDataSet>
      <sheetData sheetId="0">
        <row r="8">
          <cell r="F8">
            <v>45.422500990629189</v>
          </cell>
        </row>
      </sheetData>
      <sheetData sheetId="1" refreshError="1"/>
      <sheetData sheetId="2">
        <row r="5">
          <cell r="D5">
            <v>68190900</v>
          </cell>
        </row>
        <row r="7">
          <cell r="G7" t="str">
            <v>Г. Артемовського, 20</v>
          </cell>
        </row>
        <row r="8">
          <cell r="G8" t="str">
            <v xml:space="preserve"> Винниченка,30</v>
          </cell>
        </row>
        <row r="9">
          <cell r="G9" t="str">
            <v>Стрілецька, 27</v>
          </cell>
        </row>
        <row r="10">
          <cell r="G10" t="str">
            <v>8-го березня</v>
          </cell>
        </row>
        <row r="11">
          <cell r="G11" t="str">
            <v>Волі, 1</v>
          </cell>
        </row>
        <row r="12">
          <cell r="G12" t="str">
            <v>Потапова,10</v>
          </cell>
        </row>
        <row r="13">
          <cell r="G13" t="str">
            <v>Л.Українки, 67</v>
          </cell>
        </row>
        <row r="14">
          <cell r="G14" t="str">
            <v>Даргомижського, 3</v>
          </cell>
        </row>
        <row r="15">
          <cell r="G15" t="str">
            <v>Данньшина, 10а</v>
          </cell>
        </row>
        <row r="16">
          <cell r="G16" t="str">
            <v>Боголюби</v>
          </cell>
        </row>
        <row r="17">
          <cell r="G17" t="str">
            <v>Стефаніка, 3</v>
          </cell>
        </row>
        <row r="18">
          <cell r="G18" t="str">
            <v>Володимирська,100</v>
          </cell>
        </row>
        <row r="19">
          <cell r="G19" t="str">
            <v>Вавілова,6</v>
          </cell>
        </row>
        <row r="20">
          <cell r="G20" t="str">
            <v>З.Космодемянської</v>
          </cell>
        </row>
        <row r="21">
          <cell r="G21" t="str">
            <v>Дубнівська, 34</v>
          </cell>
        </row>
        <row r="22">
          <cell r="G22" t="str">
            <v>Вороніхіна, 15б</v>
          </cell>
        </row>
        <row r="23">
          <cell r="G23" t="str">
            <v>Декабристів,29</v>
          </cell>
        </row>
        <row r="24">
          <cell r="G24" t="str">
            <v>Відродження, 15б</v>
          </cell>
        </row>
        <row r="25">
          <cell r="G25" t="str">
            <v>Загородня,1</v>
          </cell>
        </row>
        <row r="26">
          <cell r="G26" t="str">
            <v>Теремнівська,100</v>
          </cell>
        </row>
        <row r="27">
          <cell r="G27" t="str">
            <v>Конякіна,24а</v>
          </cell>
        </row>
        <row r="28">
          <cell r="G28" t="str">
            <v>Стрілецька,2</v>
          </cell>
        </row>
        <row r="29">
          <cell r="G29" t="str">
            <v>Ковельська,68</v>
          </cell>
        </row>
        <row r="30">
          <cell r="G30" t="str">
            <v>Рівненьська,119</v>
          </cell>
        </row>
        <row r="31">
          <cell r="G31" t="str">
            <v>Боженка,34</v>
          </cell>
        </row>
        <row r="32">
          <cell r="G32" t="str">
            <v>Ранкова,20</v>
          </cell>
        </row>
        <row r="33">
          <cell r="G33" t="str">
            <v>інші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27"/>
  <sheetViews>
    <sheetView tabSelected="1" topLeftCell="A7" workbookViewId="0">
      <selection activeCell="D18" sqref="D18"/>
    </sheetView>
  </sheetViews>
  <sheetFormatPr defaultRowHeight="12.75" x14ac:dyDescent="0.2"/>
  <cols>
    <col min="1" max="1" width="5.42578125" style="2" customWidth="1"/>
    <col min="2" max="2" width="31.85546875" style="2" customWidth="1"/>
    <col min="3" max="6" width="12.42578125" style="9" customWidth="1"/>
    <col min="7" max="16384" width="9.140625" style="2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ht="83.25" customHeight="1" x14ac:dyDescent="0.2">
      <c r="A2" s="1"/>
      <c r="B2" s="1"/>
      <c r="C2" s="1"/>
      <c r="D2" s="1"/>
      <c r="E2" s="1"/>
      <c r="F2" s="1"/>
    </row>
    <row r="3" spans="1:6" ht="15" x14ac:dyDescent="0.25">
      <c r="A3" s="3"/>
      <c r="B3" s="4" t="s">
        <v>1</v>
      </c>
      <c r="C3" s="4"/>
      <c r="D3" s="4"/>
      <c r="E3" s="4"/>
      <c r="F3" s="4"/>
    </row>
    <row r="4" spans="1:6" ht="15" x14ac:dyDescent="0.25">
      <c r="A4" s="3"/>
      <c r="B4" s="5" t="s">
        <v>2</v>
      </c>
      <c r="C4" s="5"/>
      <c r="D4" s="5"/>
      <c r="E4" s="5"/>
      <c r="F4" s="5"/>
    </row>
    <row r="5" spans="1:6" ht="15" x14ac:dyDescent="0.25">
      <c r="A5" s="6"/>
      <c r="B5" s="7"/>
      <c r="C5" s="8"/>
      <c r="E5" s="8"/>
      <c r="F5" s="10"/>
    </row>
    <row r="6" spans="1:6" ht="29.25" customHeight="1" x14ac:dyDescent="0.2">
      <c r="A6" s="11" t="s">
        <v>3</v>
      </c>
      <c r="B6" s="11" t="s">
        <v>4</v>
      </c>
      <c r="C6" s="12" t="s">
        <v>5</v>
      </c>
      <c r="D6" s="12"/>
      <c r="E6" s="12"/>
      <c r="F6" s="12"/>
    </row>
    <row r="7" spans="1:6" ht="13.5" customHeight="1" x14ac:dyDescent="0.2">
      <c r="A7" s="11"/>
      <c r="B7" s="11"/>
      <c r="C7" s="13" t="s">
        <v>6</v>
      </c>
      <c r="D7" s="14"/>
      <c r="E7" s="13" t="s">
        <v>7</v>
      </c>
      <c r="F7" s="14"/>
    </row>
    <row r="8" spans="1:6" ht="9" customHeight="1" x14ac:dyDescent="0.2">
      <c r="A8" s="11"/>
      <c r="B8" s="11"/>
      <c r="C8" s="15"/>
      <c r="D8" s="16"/>
      <c r="E8" s="15"/>
      <c r="F8" s="16"/>
    </row>
    <row r="9" spans="1:6" ht="24" customHeight="1" x14ac:dyDescent="0.2">
      <c r="A9" s="11"/>
      <c r="B9" s="11"/>
      <c r="C9" s="17" t="s">
        <v>8</v>
      </c>
      <c r="D9" s="17" t="s">
        <v>9</v>
      </c>
      <c r="E9" s="17" t="str">
        <f>C9</f>
        <v>тис.грн</v>
      </c>
      <c r="F9" s="17" t="str">
        <f>D9</f>
        <v xml:space="preserve"> грн/куб.м</v>
      </c>
    </row>
    <row r="10" spans="1:6" ht="15.75" x14ac:dyDescent="0.2">
      <c r="A10" s="18">
        <v>1</v>
      </c>
      <c r="B10" s="18">
        <v>2</v>
      </c>
      <c r="C10" s="17">
        <v>7</v>
      </c>
      <c r="D10" s="17">
        <v>8</v>
      </c>
      <c r="E10" s="17">
        <v>9</v>
      </c>
      <c r="F10" s="17">
        <v>10</v>
      </c>
    </row>
    <row r="11" spans="1:6" ht="45" customHeight="1" x14ac:dyDescent="0.25">
      <c r="A11" s="19" t="s">
        <v>10</v>
      </c>
      <c r="B11" s="20" t="s">
        <v>11</v>
      </c>
      <c r="C11" s="21">
        <f>'[1]Тариф ГВП БО'!D10/1000</f>
        <v>364.92937649999999</v>
      </c>
      <c r="D11" s="22">
        <f>C11/$D$27*1000</f>
        <v>67.589402245884116</v>
      </c>
      <c r="E11" s="21">
        <f>'[1]Тариф ГВП інші'!D10/1000</f>
        <v>24.31636621481174</v>
      </c>
      <c r="F11" s="22">
        <f>E11/$F$27*1000+0.01</f>
        <v>78.240435333821523</v>
      </c>
    </row>
    <row r="12" spans="1:6" ht="48.75" customHeight="1" x14ac:dyDescent="0.25">
      <c r="A12" s="19" t="s">
        <v>12</v>
      </c>
      <c r="B12" s="20" t="s">
        <v>13</v>
      </c>
      <c r="C12" s="21">
        <f>'[1]Тариф ГВП БО'!D16/1000</f>
        <v>30.4515444</v>
      </c>
      <c r="D12" s="22">
        <f t="shared" ref="D12:D18" si="0">C12/$D$27*1000</f>
        <v>5.64</v>
      </c>
      <c r="E12" s="21">
        <f>'[1]Тариф ГВП інші'!D16/1000</f>
        <v>1.7530811999999998</v>
      </c>
      <c r="F12" s="22">
        <f t="shared" ref="F12:F18" si="1">E12/$F$27*1000</f>
        <v>5.6399999999999988</v>
      </c>
    </row>
    <row r="13" spans="1:6" ht="24" customHeight="1" x14ac:dyDescent="0.25">
      <c r="A13" s="23" t="s">
        <v>14</v>
      </c>
      <c r="B13" s="20" t="s">
        <v>15</v>
      </c>
      <c r="C13" s="21">
        <f>('[1]Тариф ГВП БО'!D20+'[1]Тариф ГВП БО'!D18)/1000</f>
        <v>0.31665387269934669</v>
      </c>
      <c r="D13" s="22">
        <f t="shared" si="0"/>
        <v>5.8648186067840793E-2</v>
      </c>
      <c r="E13" s="21">
        <f>('[1]Тариф ГВП інші'!D20+'[1]Тариф ГВП інші'!D18)/1000</f>
        <v>2.1093206659200059E-2</v>
      </c>
      <c r="F13" s="22">
        <f>E13/$F$27*1000-0.01</f>
        <v>5.7860910012547236E-2</v>
      </c>
    </row>
    <row r="14" spans="1:6" ht="37.5" customHeight="1" x14ac:dyDescent="0.25">
      <c r="A14" s="23" t="s">
        <v>16</v>
      </c>
      <c r="B14" s="20" t="s">
        <v>17</v>
      </c>
      <c r="C14" s="21">
        <v>0</v>
      </c>
      <c r="D14" s="22">
        <f t="shared" si="0"/>
        <v>0</v>
      </c>
      <c r="E14" s="21">
        <v>0</v>
      </c>
      <c r="F14" s="22">
        <f t="shared" si="1"/>
        <v>0</v>
      </c>
    </row>
    <row r="15" spans="1:6" ht="43.5" customHeight="1" x14ac:dyDescent="0.25">
      <c r="A15" s="23" t="s">
        <v>18</v>
      </c>
      <c r="B15" s="20" t="s">
        <v>19</v>
      </c>
      <c r="C15" s="21">
        <v>0</v>
      </c>
      <c r="D15" s="22">
        <f t="shared" si="0"/>
        <v>0</v>
      </c>
      <c r="E15" s="21">
        <v>0</v>
      </c>
      <c r="F15" s="22">
        <f t="shared" si="1"/>
        <v>0</v>
      </c>
    </row>
    <row r="16" spans="1:6" ht="21" customHeight="1" x14ac:dyDescent="0.25">
      <c r="A16" s="23" t="s">
        <v>20</v>
      </c>
      <c r="B16" s="20" t="s">
        <v>21</v>
      </c>
      <c r="C16" s="21">
        <v>0</v>
      </c>
      <c r="D16" s="22">
        <f t="shared" si="0"/>
        <v>0</v>
      </c>
      <c r="E16" s="21">
        <v>0</v>
      </c>
      <c r="F16" s="22">
        <f t="shared" si="1"/>
        <v>0</v>
      </c>
    </row>
    <row r="17" spans="1:6" ht="15.75" hidden="1" x14ac:dyDescent="0.25">
      <c r="A17" s="23" t="s">
        <v>22</v>
      </c>
      <c r="B17" s="20" t="s">
        <v>23</v>
      </c>
      <c r="C17" s="21">
        <v>0</v>
      </c>
      <c r="D17" s="22">
        <f t="shared" si="0"/>
        <v>0</v>
      </c>
      <c r="E17" s="21">
        <v>0</v>
      </c>
      <c r="F17" s="22">
        <f t="shared" si="1"/>
        <v>0</v>
      </c>
    </row>
    <row r="18" spans="1:6" ht="31.5" x14ac:dyDescent="0.25">
      <c r="A18" s="23" t="s">
        <v>22</v>
      </c>
      <c r="B18" s="20" t="s">
        <v>24</v>
      </c>
      <c r="C18" s="21">
        <v>0</v>
      </c>
      <c r="D18" s="22">
        <f t="shared" si="0"/>
        <v>0</v>
      </c>
      <c r="E18" s="21">
        <v>0</v>
      </c>
      <c r="F18" s="22">
        <f t="shared" si="1"/>
        <v>0</v>
      </c>
    </row>
    <row r="19" spans="1:6" ht="15.75" x14ac:dyDescent="0.25">
      <c r="A19" s="23" t="s">
        <v>25</v>
      </c>
      <c r="B19" s="20" t="s">
        <v>23</v>
      </c>
      <c r="C19" s="24">
        <f>C13+C12+C11</f>
        <v>395.69757477269934</v>
      </c>
      <c r="D19" s="22" t="s">
        <v>26</v>
      </c>
      <c r="E19" s="24">
        <f>E13+E12+E11</f>
        <v>26.090540621470939</v>
      </c>
      <c r="F19" s="22" t="s">
        <v>26</v>
      </c>
    </row>
    <row r="20" spans="1:6" ht="46.5" customHeight="1" x14ac:dyDescent="0.25">
      <c r="A20" s="23" t="s">
        <v>27</v>
      </c>
      <c r="B20" s="20" t="s">
        <v>28</v>
      </c>
      <c r="C20" s="25" t="s">
        <v>26</v>
      </c>
      <c r="D20" s="26">
        <f>C19/D27*1000</f>
        <v>73.288050431951959</v>
      </c>
      <c r="E20" s="25" t="s">
        <v>26</v>
      </c>
      <c r="F20" s="26">
        <f>E19/F27*1000</f>
        <v>83.93829624383406</v>
      </c>
    </row>
    <row r="21" spans="1:6" ht="63" x14ac:dyDescent="0.25">
      <c r="A21" s="27">
        <v>8</v>
      </c>
      <c r="B21" s="20" t="s">
        <v>29</v>
      </c>
      <c r="C21" s="25" t="s">
        <v>26</v>
      </c>
      <c r="D21" s="28">
        <f>D20*1.2</f>
        <v>87.945660518342351</v>
      </c>
      <c r="E21" s="25" t="s">
        <v>26</v>
      </c>
      <c r="F21" s="28">
        <f>F20*1.2</f>
        <v>100.72595549260087</v>
      </c>
    </row>
    <row r="22" spans="1:6" ht="15.75" x14ac:dyDescent="0.25">
      <c r="A22" s="29"/>
      <c r="B22" s="30"/>
      <c r="C22" s="31"/>
      <c r="D22" s="31"/>
      <c r="E22" s="31"/>
      <c r="F22" s="31"/>
    </row>
    <row r="23" spans="1:6" ht="15.75" x14ac:dyDescent="0.25">
      <c r="A23" s="29"/>
      <c r="B23" s="32" t="s">
        <v>30</v>
      </c>
      <c r="C23" s="33"/>
      <c r="D23" s="31"/>
      <c r="E23" s="34" t="s">
        <v>31</v>
      </c>
      <c r="F23" s="34"/>
    </row>
    <row r="24" spans="1:6" ht="15.75" x14ac:dyDescent="0.25">
      <c r="A24" s="29"/>
      <c r="B24" s="35"/>
      <c r="C24" s="36"/>
      <c r="D24" s="31"/>
      <c r="E24" s="31"/>
      <c r="F24" s="31"/>
    </row>
    <row r="25" spans="1:6" ht="15.75" x14ac:dyDescent="0.25">
      <c r="A25" s="29"/>
      <c r="B25" s="32" t="s">
        <v>32</v>
      </c>
      <c r="C25" s="37"/>
      <c r="D25" s="31"/>
      <c r="E25" s="38" t="s">
        <v>33</v>
      </c>
      <c r="F25" s="38"/>
    </row>
    <row r="26" spans="1:6" ht="15.75" x14ac:dyDescent="0.25">
      <c r="A26" s="29"/>
      <c r="B26" s="35"/>
      <c r="C26" s="36"/>
      <c r="D26" s="31"/>
      <c r="E26" s="38"/>
      <c r="F26" s="38"/>
    </row>
    <row r="27" spans="1:6" x14ac:dyDescent="0.2">
      <c r="D27" s="39">
        <f>'[1]Тариф ГВП БО'!D13</f>
        <v>5399.21</v>
      </c>
      <c r="F27" s="40">
        <f>'[1]Тариф ГВП інші'!D13</f>
        <v>310.83</v>
      </c>
    </row>
  </sheetData>
  <mergeCells count="11">
    <mergeCell ref="E23:F23"/>
    <mergeCell ref="E25:F25"/>
    <mergeCell ref="E26:F26"/>
    <mergeCell ref="A1:F2"/>
    <mergeCell ref="B3:F3"/>
    <mergeCell ref="B4:F4"/>
    <mergeCell ref="A6:A9"/>
    <mergeCell ref="B6:B9"/>
    <mergeCell ref="C6:F6"/>
    <mergeCell ref="C7:D8"/>
    <mergeCell ref="E7:F8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оприлюд.ГВП бо,ін,відм2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2019-04-05T13:59:31Z</dcterms:created>
  <dcterms:modified xsi:type="dcterms:W3CDTF">2019-04-05T13:59:49Z</dcterms:modified>
</cp:coreProperties>
</file>